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mbl\OneDrive\Desktop\"/>
    </mc:Choice>
  </mc:AlternateContent>
  <xr:revisionPtr revIDLastSave="0" documentId="13_ncr:1_{3BB35B97-8839-4C23-B914-1828CC940D2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J3" i="1" s="1"/>
  <c r="D10" i="1"/>
  <c r="J4" i="1" s="1"/>
  <c r="E10" i="1"/>
  <c r="J5" i="1" s="1"/>
  <c r="F10" i="1"/>
  <c r="J6" i="1" s="1"/>
  <c r="G10" i="1"/>
  <c r="J7" i="1" s="1"/>
  <c r="H10" i="1"/>
  <c r="J8" i="1" s="1"/>
  <c r="H11" i="1"/>
  <c r="F11" i="1"/>
  <c r="D11" i="1"/>
  <c r="C11" i="1"/>
  <c r="G11" i="1"/>
  <c r="H6" i="1" l="1"/>
  <c r="I8" i="1"/>
  <c r="I7" i="1"/>
  <c r="I6" i="1"/>
  <c r="I5" i="1"/>
  <c r="I4" i="1"/>
  <c r="I3" i="1"/>
  <c r="H9" i="1"/>
  <c r="H7" i="1"/>
  <c r="H5" i="1"/>
  <c r="H4" i="1"/>
  <c r="H3" i="1"/>
  <c r="G6" i="1"/>
  <c r="G5" i="1"/>
  <c r="G4" i="1"/>
  <c r="G3" i="1"/>
  <c r="G8" i="1"/>
  <c r="G9" i="1"/>
  <c r="F9" i="1"/>
  <c r="F8" i="1"/>
  <c r="F7" i="1"/>
  <c r="F5" i="1"/>
  <c r="F4" i="1"/>
  <c r="F3" i="1"/>
  <c r="E9" i="1"/>
  <c r="E8" i="1"/>
  <c r="E7" i="1"/>
  <c r="E6" i="1"/>
  <c r="E4" i="1"/>
  <c r="D9" i="1"/>
  <c r="D8" i="1"/>
  <c r="D7" i="1"/>
  <c r="D6" i="1"/>
  <c r="D5" i="1"/>
  <c r="D3" i="1"/>
  <c r="C9" i="1"/>
  <c r="C8" i="1"/>
  <c r="C7" i="1"/>
  <c r="C6" i="1"/>
  <c r="C4" i="1"/>
</calcChain>
</file>

<file path=xl/sharedStrings.xml><?xml version="1.0" encoding="utf-8"?>
<sst xmlns="http://schemas.openxmlformats.org/spreadsheetml/2006/main" count="10" uniqueCount="10">
  <si>
    <t>5001 BF</t>
  </si>
  <si>
    <t>5002 Wat</t>
  </si>
  <si>
    <t>5003 West</t>
  </si>
  <si>
    <t>5004 Ames</t>
  </si>
  <si>
    <t>5005 Dub</t>
  </si>
  <si>
    <t>5006 Dav</t>
  </si>
  <si>
    <t>All figures are one way trips to the store from the closest home store.</t>
  </si>
  <si>
    <t>5007 OCM</t>
  </si>
  <si>
    <t>US Foods</t>
  </si>
  <si>
    <t>2008 CVL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</si>
</sst>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3" fontId="2" fillId="2" borderId="1" xfId="1" applyFont="1" applyFill="1" applyBorder="1"/>
    <xf numFmtId="43" fontId="2" fillId="0" borderId="1" xfId="1" applyFont="1" applyBorder="1"/>
    <xf numFmtId="43" fontId="0" fillId="2" borderId="1" xfId="1" applyFont="1" applyFill="1" applyBorder="1"/>
    <xf numFmtId="43" fontId="2" fillId="0" borderId="1" xfId="1" applyFont="1" applyFill="1" applyBorder="1"/>
    <xf numFmtId="43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workbookViewId="0">
      <selection activeCell="A2" sqref="A2"/>
    </sheetView>
  </sheetViews>
  <sheetFormatPr defaultRowHeight="14.4" x14ac:dyDescent="0.3"/>
  <cols>
    <col min="3" max="3" width="9.5546875" bestFit="1" customWidth="1"/>
  </cols>
  <sheetData>
    <row r="1" spans="1:15" ht="25.5" customHeight="1" x14ac:dyDescent="0.3">
      <c r="A1">
        <v>0.3</v>
      </c>
    </row>
    <row r="2" spans="1:15" x14ac:dyDescent="0.3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7</v>
      </c>
      <c r="J2" t="s">
        <v>9</v>
      </c>
    </row>
    <row r="3" spans="1:15" x14ac:dyDescent="0.3">
      <c r="B3">
        <v>5001</v>
      </c>
      <c r="C3" s="2"/>
      <c r="D3" s="3">
        <f>+(49-20)*A1</f>
        <v>8.6999999999999993</v>
      </c>
      <c r="E3" s="3">
        <v>0</v>
      </c>
      <c r="F3" s="3">
        <f>+(108-20)*A1</f>
        <v>26.4</v>
      </c>
      <c r="G3" s="3">
        <f>+(72.5-20)*A1</f>
        <v>15.75</v>
      </c>
      <c r="H3" s="3">
        <f>+(81.7-20)*A1</f>
        <v>18.510000000000002</v>
      </c>
      <c r="I3" s="3">
        <f>+(32.2-20)*A1</f>
        <v>3.6600000000000006</v>
      </c>
      <c r="J3" s="6">
        <f>C10</f>
        <v>3.1199999999999997</v>
      </c>
      <c r="K3" s="1"/>
      <c r="L3" s="1"/>
      <c r="M3" s="1"/>
      <c r="N3" s="1"/>
      <c r="O3" s="1"/>
    </row>
    <row r="4" spans="1:15" x14ac:dyDescent="0.3">
      <c r="B4">
        <v>5002</v>
      </c>
      <c r="C4" s="3">
        <f>+(49-20)*A1</f>
        <v>8.6999999999999993</v>
      </c>
      <c r="D4" s="2"/>
      <c r="E4" s="3">
        <f>+(56-20)*A1</f>
        <v>10.799999999999999</v>
      </c>
      <c r="F4" s="3">
        <f>+(104-20)*A1</f>
        <v>25.2</v>
      </c>
      <c r="G4" s="3">
        <f>+(87.3-20)*A1</f>
        <v>20.189999999999998</v>
      </c>
      <c r="H4" s="3">
        <f>+(131-20)*A1</f>
        <v>33.299999999999997</v>
      </c>
      <c r="I4" s="3">
        <f>+(80.4-20)*A1</f>
        <v>18.12</v>
      </c>
      <c r="J4" s="6">
        <f>D10</f>
        <v>17.52</v>
      </c>
      <c r="K4" s="1"/>
      <c r="L4" s="1"/>
      <c r="M4" s="1"/>
      <c r="N4" s="1"/>
      <c r="O4" s="1"/>
    </row>
    <row r="5" spans="1:15" x14ac:dyDescent="0.3">
      <c r="B5">
        <v>5003</v>
      </c>
      <c r="C5" s="3">
        <v>0</v>
      </c>
      <c r="D5" s="3">
        <f>+(56-20)*A1</f>
        <v>10.799999999999999</v>
      </c>
      <c r="E5" s="2"/>
      <c r="F5" s="3">
        <f>+(103-20)*A1</f>
        <v>24.9</v>
      </c>
      <c r="G5" s="3">
        <f>+(82.4-20)*A1</f>
        <v>18.720000000000002</v>
      </c>
      <c r="H5" s="3">
        <f>+(78.3-20)*A1</f>
        <v>17.489999999999998</v>
      </c>
      <c r="I5" s="3">
        <f>+(27.7-20)*A1</f>
        <v>2.3099999999999996</v>
      </c>
      <c r="J5" s="6">
        <f>E10</f>
        <v>1.7099999999999997</v>
      </c>
      <c r="K5" s="1"/>
      <c r="L5" s="1"/>
      <c r="M5" s="1"/>
      <c r="N5" s="1"/>
      <c r="O5" s="1"/>
    </row>
    <row r="6" spans="1:15" x14ac:dyDescent="0.3">
      <c r="B6">
        <v>5004</v>
      </c>
      <c r="C6" s="3">
        <f>+(108-20)*A1</f>
        <v>26.4</v>
      </c>
      <c r="D6" s="3">
        <f>+(104-20)*A1</f>
        <v>25.2</v>
      </c>
      <c r="E6" s="3">
        <f>+(103-20)*A1</f>
        <v>24.9</v>
      </c>
      <c r="F6" s="2"/>
      <c r="G6" s="3">
        <f>+(185-20)*A1</f>
        <v>49.5</v>
      </c>
      <c r="H6" s="3">
        <f>+(180-20)*A1</f>
        <v>48</v>
      </c>
      <c r="I6" s="3">
        <f>+(129-20)*A1</f>
        <v>32.699999999999996</v>
      </c>
      <c r="J6" s="6">
        <f>F10</f>
        <v>30</v>
      </c>
      <c r="K6" s="1"/>
      <c r="L6" s="1"/>
      <c r="M6" s="1"/>
      <c r="N6" s="1"/>
      <c r="O6" s="1"/>
    </row>
    <row r="7" spans="1:15" x14ac:dyDescent="0.3">
      <c r="B7">
        <v>5005</v>
      </c>
      <c r="C7" s="3">
        <f>+(72.5-20)*A1</f>
        <v>15.75</v>
      </c>
      <c r="D7" s="3">
        <f>+(87.3-20)*A1</f>
        <v>20.189999999999998</v>
      </c>
      <c r="E7" s="3">
        <f>+(82.4-20)*A1</f>
        <v>18.720000000000002</v>
      </c>
      <c r="F7" s="3">
        <f>+(185-20)*A1</f>
        <v>49.5</v>
      </c>
      <c r="G7" s="2"/>
      <c r="H7" s="3">
        <f>+(74.9-20)*A1</f>
        <v>16.470000000000002</v>
      </c>
      <c r="I7" s="3">
        <f>+(85.2-20)*A1</f>
        <v>19.559999999999999</v>
      </c>
      <c r="J7" s="6">
        <f>G10</f>
        <v>20.220000000000002</v>
      </c>
      <c r="K7" s="1"/>
      <c r="L7" s="1"/>
      <c r="M7" s="1"/>
      <c r="N7" s="1"/>
      <c r="O7" s="1"/>
    </row>
    <row r="8" spans="1:15" x14ac:dyDescent="0.3">
      <c r="B8">
        <v>5006</v>
      </c>
      <c r="C8" s="3">
        <f>+(81.7-20)*A1</f>
        <v>18.510000000000002</v>
      </c>
      <c r="D8" s="3">
        <f>+(131-20)*A1</f>
        <v>33.299999999999997</v>
      </c>
      <c r="E8" s="3">
        <f>+(78.3-20)*A1</f>
        <v>17.489999999999998</v>
      </c>
      <c r="F8" s="3">
        <f>+(180-20)*A1</f>
        <v>48</v>
      </c>
      <c r="G8" s="3">
        <f>+(74.9-20)*A1</f>
        <v>16.470000000000002</v>
      </c>
      <c r="H8" s="2"/>
      <c r="I8" s="5">
        <f>+(54.7-20)*A1</f>
        <v>10.41</v>
      </c>
      <c r="J8" s="6">
        <f>H10</f>
        <v>10.44</v>
      </c>
      <c r="K8" s="1"/>
      <c r="L8" s="1"/>
      <c r="M8" s="1"/>
      <c r="N8" s="1"/>
      <c r="O8" s="1"/>
    </row>
    <row r="9" spans="1:15" x14ac:dyDescent="0.3">
      <c r="B9">
        <v>5007</v>
      </c>
      <c r="C9" s="3">
        <f>+(32.2-20)*A1</f>
        <v>3.6600000000000006</v>
      </c>
      <c r="D9" s="3">
        <f>+(80.4-20)*A1</f>
        <v>18.12</v>
      </c>
      <c r="E9" s="3">
        <f>+(27.7-20)*A1</f>
        <v>2.3099999999999996</v>
      </c>
      <c r="F9" s="3">
        <f>+(129-20)*A1</f>
        <v>32.699999999999996</v>
      </c>
      <c r="G9" s="3">
        <f>+(85.2-20)*A1</f>
        <v>19.559999999999999</v>
      </c>
      <c r="H9" s="5">
        <f>+(54.7-20)*A1</f>
        <v>10.41</v>
      </c>
      <c r="I9" s="4"/>
      <c r="J9" s="3">
        <v>0</v>
      </c>
      <c r="K9" s="1"/>
      <c r="L9" s="1"/>
      <c r="M9" s="1"/>
      <c r="N9" s="1"/>
      <c r="O9" s="1"/>
    </row>
    <row r="10" spans="1:15" x14ac:dyDescent="0.3">
      <c r="B10">
        <v>5008</v>
      </c>
      <c r="C10" s="3">
        <f>+(30.4-20)*A1</f>
        <v>3.1199999999999997</v>
      </c>
      <c r="D10" s="3">
        <f>+(78.4-20)*A1</f>
        <v>17.52</v>
      </c>
      <c r="E10" s="3">
        <f>+(25.7-20)*A1</f>
        <v>1.7099999999999997</v>
      </c>
      <c r="F10" s="3">
        <f>+(120-20)*A1</f>
        <v>30</v>
      </c>
      <c r="G10" s="3">
        <f>+(87.4-20)*A1</f>
        <v>20.220000000000002</v>
      </c>
      <c r="H10" s="3">
        <f>+(54.8-20)*A1</f>
        <v>10.44</v>
      </c>
      <c r="I10" s="3">
        <v>0</v>
      </c>
      <c r="J10" s="4"/>
      <c r="K10" s="1"/>
      <c r="L10" s="1"/>
      <c r="M10" s="1"/>
      <c r="N10" s="1"/>
      <c r="O10" s="1"/>
    </row>
    <row r="11" spans="1:15" x14ac:dyDescent="0.3">
      <c r="B11" t="s">
        <v>8</v>
      </c>
      <c r="C11" s="3">
        <f>(25.4-20)*A1</f>
        <v>1.6199999999999994</v>
      </c>
      <c r="D11" s="3">
        <f>(73.4-20)*A1</f>
        <v>16.02</v>
      </c>
      <c r="E11" s="3">
        <v>0</v>
      </c>
      <c r="F11" s="3">
        <f>+(122-20)*A1</f>
        <v>30.599999999999998</v>
      </c>
      <c r="G11" s="3">
        <f>+(95.7-20)*A1</f>
        <v>22.71</v>
      </c>
      <c r="H11" s="3">
        <f>+(57.6-20)*A1</f>
        <v>11.28</v>
      </c>
      <c r="I11" s="3">
        <v>0</v>
      </c>
      <c r="J11" s="3">
        <v>0</v>
      </c>
      <c r="K11" s="1"/>
      <c r="L11" s="1"/>
      <c r="M11" s="1"/>
      <c r="N11" s="1"/>
      <c r="O11" s="1"/>
    </row>
    <row r="12" spans="1:15" x14ac:dyDescent="0.3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3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3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3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x14ac:dyDescent="0.3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9" spans="3:15" x14ac:dyDescent="0.3">
      <c r="C19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Dubuque Freddy's</dc:creator>
  <cp:lastModifiedBy>Steven Hambleton</cp:lastModifiedBy>
  <dcterms:created xsi:type="dcterms:W3CDTF">2018-07-25T15:39:29Z</dcterms:created>
  <dcterms:modified xsi:type="dcterms:W3CDTF">2020-07-11T21:44:48Z</dcterms:modified>
</cp:coreProperties>
</file>